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苏阜产业园标准厂房六期施工项目\物资机械合同\公开遴选\塔吊\苏阜六期厂房塔吊招标申请资料\"/>
    </mc:Choice>
  </mc:AlternateContent>
  <bookViews>
    <workbookView windowWidth="22188" windowHeight="9060"/>
  </bookViews>
  <sheets>
    <sheet name="机械租赁报价" sheetId="60" r:id="rId1"/>
    <sheet name="地质队案例学习" sheetId="7" state="hidden" r:id="rId2"/>
    <sheet name="WpsReserved_CellImgList" sheetId="11" state="very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<sst xmlns="http://schemas.openxmlformats.org/spreadsheetml/2006/main" count="47" uniqueCount="44">
  <si>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机械租赁报价清单</t>
  </si>
  <si>
    <t>不含增值税
小计</t>
  </si>
  <si>
    <t>税率</t>
  </si>
  <si>
    <t>增值税</t>
  </si>
  <si>
    <t>价税合计</t>
  </si>
  <si>
    <t>1、以实际出勤考勤工资形式足额发放2、超过单价限价，报价无效</t>
  </si>
  <si>
    <t>序号</t>
  </si>
  <si>
    <t>项目名称</t>
  </si>
  <si>
    <t>规格</t>
  </si>
  <si>
    <t>单位</t>
  </si>
  <si>
    <t>数量</t>
  </si>
  <si>
    <t>单价限价
（不含税，元）</t>
  </si>
  <si>
    <t>响应单价
（不含税，元）</t>
  </si>
  <si>
    <t>合价
（不含税，元）</t>
  </si>
  <si>
    <t>一</t>
  </si>
  <si>
    <t>机械租赁类</t>
  </si>
  <si>
    <t>13%税率</t>
  </si>
  <si>
    <t>塔式起重机</t>
  </si>
  <si>
    <t>6017型（2台，租期10个月）独立高度60米</t>
  </si>
  <si>
    <t>台</t>
  </si>
  <si>
    <t>基础预埋、爬升、安装、进出场费</t>
  </si>
  <si>
    <t>6017型</t>
  </si>
  <si>
    <t>二</t>
  </si>
  <si>
    <t>司机、指挥</t>
  </si>
  <si>
    <t>3%税率</t>
  </si>
  <si>
    <t>塔式起重机司机</t>
  </si>
  <si>
    <t>2名塔司，暂定使用10个月</t>
  </si>
  <si>
    <t>人</t>
  </si>
  <si>
    <t>信号工</t>
  </si>
  <si>
    <t>4名信号工，暂定使用10个月</t>
  </si>
  <si>
    <t>塔式起重机司机加班时长</t>
  </si>
  <si>
    <t>小时</t>
  </si>
  <si>
    <t>信号工加班时长</t>
  </si>
  <si>
    <t>报价说明：1、本合同价格为乙方完成甲方指定工程的综合单价，包含乙方材料设备费、运杂费、装卸费、人工费、资料费、资金成本、财务管理费用、税费、利润、售后服务等为履行本合同义务所需的一切费用及承担的风险。设备租赁合同税率13%，操作人工租赁3%。
         2、项目地址：安徽省阜阳市颍州区苏阜产业园
         3、付款方式：在经过地方特种设备检测机构检验合格后，按日历天数计算1个月租赁费，每月末20日结算一次，结算完成后，甲方在收到乙方开具的正式增值税专用发票后  30  日内，甲方按最高支付比例不得高于当次机械租赁结算金额的  70  %，当次租赁结算金额的  30  %在机械设备全部安全退场并签订封账协议后1个月内无息支付，如发生纠纷，则延后至纠纷最终解决后30天内付清；司机及信号工工资每月结算一次，以考勤工资形式足额发放，并需按月据实提供考勤表及工资单，相关资料完善。无特殊情况，人员不得随意更改。</t>
  </si>
  <si>
    <t>响应人名称（加盖公章）：</t>
  </si>
  <si>
    <t>法定代表人或被授权代理人签字：                                                            日期：       年     月    日</t>
  </si>
  <si>
    <t>联系人：                                             电话：</t>
  </si>
  <si>
    <t>地质大队</t>
  </si>
  <si>
    <t>1、组织架构层面</t>
  </si>
  <si>
    <t>1、只是机关和企业做项目管理，最小利润中心是最下层项目；
2、管理制度：以机关单位和集团公司进行调研，但是方案以队维度整体输出；
3、内部委托情况在上级单位汇总时过滤掉，方案是加了业务类型做区分；
4、</t>
  </si>
  <si>
    <t>2、方案</t>
  </si>
  <si>
    <t>1、经营模式与标准产品差不多，管理上更简单
2、资金帐实体业务，地质队特殊业务
3、核心经营目标：现金流、利润（产值数据是下级直接报送的）
4、薪资管理需求：线下薪资明细导入系统，系统自动汇总且每个月自动拍照生成数据，研发开发；
5、收发文：收发文全过程在线上走，涉及到多次分发情况，研发开发；
6、数据快照：原始数据修改后在历史报表查看能看原始数据，研发开发报表拍照；
7、质量安全管理：按照项目阶段划分；</t>
  </si>
  <si>
    <t>3、实施流程风险</t>
  </si>
  <si>
    <t>1、过程中未与老板汇报，在老板访谈时明确清楚：汇报方式（领导群）和周例会；
2、计划编制问题，研发时间未提前预留空间，且不细化；
3、范围管控：
4、历史数据处理：在计划编制上编制清晰；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</si>
</sst>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0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0"/>
      <name val="等线"/>
      <charset val="134"/>
      <scheme val="minor"/>
    </font>
    <font>
      <sz val="12"/>
      <name val="等线"/>
      <charset val="134"/>
      <scheme val="minor"/>
    </font>
    <font>
      <sz val="12"/>
      <color rgb="FF000000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readingOrder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9" fontId="2" fillId="2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vertical="center" wrapText="1"/>
    </xf>
    <xf numFmtId="49" fontId="2" fillId="0" borderId="4" xfId="0" applyNumberFormat="1" applyFont="1" applyFill="1" applyBorder="1" applyAlignment="1" applyProtection="1">
      <alignment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176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vertical="center" wrapText="1"/>
    </xf>
    <xf numFmtId="49" fontId="2" fillId="0" borderId="8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readingOrder="1"/>
    </xf>
    <xf numFmtId="176" fontId="5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 readingOrder="1"/>
    </xf>
    <xf numFmtId="0" fontId="3" fillId="0" borderId="9" xfId="0" applyNumberFormat="1" applyFont="1" applyFill="1" applyBorder="1" applyAlignment="1" applyProtection="1">
      <alignment horizontal="center" vertical="center" wrapText="1" readingOrder="1"/>
    </xf>
    <xf numFmtId="0" fontId="3" fillId="0" borderId="10" xfId="0" applyNumberFormat="1" applyFont="1" applyFill="1" applyBorder="1" applyAlignment="1" applyProtection="1">
      <alignment horizontal="center" vertical="center" wrapText="1" readingOrder="1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 readingOrder="1"/>
    </xf>
    <xf numFmtId="0" fontId="7" fillId="0" borderId="1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85" zoomScaleNormal="85" workbookViewId="0">
      <pane xSplit="6" ySplit="4" topLeftCell="G5" activePane="bottomRight" state="frozen"/>
      <selection/>
      <selection pane="topRight"/>
      <selection pane="bottomLeft"/>
      <selection pane="bottomRight" activeCell="I9" sqref="I9"/>
    </sheetView>
  </sheetViews>
  <sheetFormatPr defaultColWidth="9.13888888888889" defaultRowHeight="13.2"/>
  <cols>
    <col min="1" max="2" width="10.8611111111111" style="2" customWidth="1"/>
    <col min="3" max="3" width="8.86111111111111" style="2" customWidth="1"/>
    <col min="4" max="4" width="9.86111111111111" style="2" customWidth="1"/>
    <col min="5" max="6" width="13.1388888888889" style="2" customWidth="1"/>
    <col min="7" max="7" width="19.712962962963" style="3" customWidth="1"/>
    <col min="8" max="8" width="20.4259259259259" style="2" customWidth="1"/>
    <col min="9" max="9" width="22.8611111111111" style="2" customWidth="1"/>
    <col min="10" max="10" width="33.287037037037" style="2" customWidth="1"/>
    <col min="11" max="16383" width="9.13888888888889" style="2"/>
  </cols>
  <sheetData>
    <row r="1" s="2" customFormat="1" ht="3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4" customHeight="1" spans="1:10">
      <c r="A2" s="5" t="s">
        <v>1</v>
      </c>
      <c r="B2" s="6">
        <f>J5</f>
        <v>0</v>
      </c>
      <c r="C2" s="5" t="s">
        <v>2</v>
      </c>
      <c r="D2" s="7">
        <v>0.13</v>
      </c>
      <c r="E2" s="8" t="s">
        <v>3</v>
      </c>
      <c r="F2" s="6">
        <f>ROUND(B2*D2,2)</f>
        <v>0</v>
      </c>
      <c r="G2" s="5" t="s">
        <v>4</v>
      </c>
      <c r="H2" s="9">
        <f>B2+F2+B3+F3</f>
        <v>0</v>
      </c>
      <c r="I2" s="10" t="s">
        <v>5</v>
      </c>
      <c r="J2" s="11"/>
    </row>
    <row r="3" s="2" customFormat="1" ht="34" customHeight="1" spans="1:10">
      <c r="A3" s="12"/>
      <c r="B3" s="6">
        <f>J8</f>
        <v>0</v>
      </c>
      <c r="C3" s="13"/>
      <c r="D3" s="7">
        <v>0.03</v>
      </c>
      <c r="E3" s="8"/>
      <c r="F3" s="6">
        <f>ROUND(B3*D3,2)</f>
        <v>0</v>
      </c>
      <c r="G3" s="13"/>
      <c r="H3" s="14"/>
      <c r="I3" s="15"/>
      <c r="J3" s="16"/>
    </row>
    <row r="4" s="2" customFormat="1" ht="33" customHeight="1" spans="1:10">
      <c r="A4" s="17" t="s">
        <v>6</v>
      </c>
      <c r="B4" s="18" t="s">
        <v>7</v>
      </c>
      <c r="C4" s="18"/>
      <c r="D4" s="18" t="s">
        <v>8</v>
      </c>
      <c r="E4" s="18"/>
      <c r="F4" s="18" t="s">
        <v>9</v>
      </c>
      <c r="G4" s="18" t="s">
        <v>10</v>
      </c>
      <c r="H4" s="18" t="s">
        <v>11</v>
      </c>
      <c r="I4" s="19" t="s">
        <v>12</v>
      </c>
      <c r="J4" s="19" t="s">
        <v>13</v>
      </c>
    </row>
    <row r="5" s="2" customFormat="1" ht="30" customHeight="1" spans="1:10">
      <c r="A5" s="20" t="s">
        <v>14</v>
      </c>
      <c r="B5" s="20" t="s">
        <v>15</v>
      </c>
      <c r="C5" s="20"/>
      <c r="D5" s="20" t="s">
        <v>16</v>
      </c>
      <c r="E5" s="20"/>
      <c r="F5" s="20"/>
      <c r="G5" s="20"/>
      <c r="H5" s="20"/>
      <c r="I5" s="20"/>
      <c r="J5" s="21">
        <f>SUM(J6:J7)</f>
        <v>0</v>
      </c>
    </row>
    <row r="6" s="2" customFormat="1" ht="30" customHeight="1" spans="1:10">
      <c r="A6" s="20"/>
      <c r="B6" s="20" t="s">
        <v>17</v>
      </c>
      <c r="C6" s="20"/>
      <c r="D6" s="20" t="s">
        <v>18</v>
      </c>
      <c r="E6" s="20"/>
      <c r="F6" s="22" t="s">
        <v>19</v>
      </c>
      <c r="G6" s="23">
        <v>20</v>
      </c>
      <c r="H6" s="23">
        <f>5565*1.05</f>
        <v>5843.25</v>
      </c>
      <c r="I6" s="24">
        <v>0</v>
      </c>
      <c r="J6" s="24">
        <f>ROUND(I6*G6,2)</f>
        <v>0</v>
      </c>
    </row>
    <row r="7" s="2" customFormat="1" ht="30" customHeight="1" spans="1:10">
      <c r="A7" s="20"/>
      <c r="B7" s="20" t="s">
        <v>20</v>
      </c>
      <c r="C7" s="20"/>
      <c r="D7" s="20" t="s">
        <v>21</v>
      </c>
      <c r="E7" s="20"/>
      <c r="F7" s="22" t="s">
        <v>19</v>
      </c>
      <c r="G7" s="23">
        <v>2</v>
      </c>
      <c r="H7" s="23">
        <v>9240</v>
      </c>
      <c r="I7" s="24">
        <v>0</v>
      </c>
      <c r="J7" s="24">
        <f>ROUND(I7*G7,2)</f>
        <v>0</v>
      </c>
    </row>
    <row r="8" s="2" customFormat="1" ht="30" customHeight="1" spans="1:10">
      <c r="A8" s="20" t="s">
        <v>22</v>
      </c>
      <c r="B8" s="20" t="s">
        <v>23</v>
      </c>
      <c r="C8" s="20"/>
      <c r="D8" s="25" t="s">
        <v>24</v>
      </c>
      <c r="E8" s="26"/>
      <c r="F8" s="20"/>
      <c r="G8" s="27"/>
      <c r="H8" s="27"/>
      <c r="I8" s="20"/>
      <c r="J8" s="28">
        <f>SUM(J9:J12)</f>
        <v>0</v>
      </c>
    </row>
    <row r="9" s="2" customFormat="1" ht="30" customHeight="1" spans="1:10">
      <c r="A9" s="20"/>
      <c r="B9" s="20" t="s">
        <v>25</v>
      </c>
      <c r="C9" s="20"/>
      <c r="D9" s="25" t="s">
        <v>26</v>
      </c>
      <c r="E9" s="26"/>
      <c r="F9" s="20" t="s">
        <v>27</v>
      </c>
      <c r="G9" s="27">
        <v>2</v>
      </c>
      <c r="H9" s="29">
        <v>7129.5</v>
      </c>
      <c r="I9" s="24">
        <v>0</v>
      </c>
      <c r="J9" s="24">
        <f t="shared" ref="J9:J17" si="0">ROUND(I9*G9,2)</f>
        <v>0</v>
      </c>
    </row>
    <row r="10" s="2" customFormat="1" ht="30" customHeight="1" spans="1:10">
      <c r="A10" s="20"/>
      <c r="B10" s="20" t="s">
        <v>28</v>
      </c>
      <c r="C10" s="20"/>
      <c r="D10" s="25" t="s">
        <v>29</v>
      </c>
      <c r="E10" s="26"/>
      <c r="F10" s="20" t="s">
        <v>27</v>
      </c>
      <c r="G10" s="27">
        <v>4</v>
      </c>
      <c r="H10" s="23">
        <v>3990</v>
      </c>
      <c r="I10" s="24">
        <v>0</v>
      </c>
      <c r="J10" s="24">
        <f t="shared" si="0"/>
        <v>0</v>
      </c>
    </row>
    <row r="11" s="2" customFormat="1" ht="30" customHeight="1" spans="1:10">
      <c r="A11" s="20"/>
      <c r="B11" s="20" t="s">
        <v>30</v>
      </c>
      <c r="C11" s="20"/>
      <c r="D11" s="25"/>
      <c r="E11" s="26"/>
      <c r="F11" s="20" t="s">
        <v>31</v>
      </c>
      <c r="G11" s="27">
        <v>1000</v>
      </c>
      <c r="H11" s="23">
        <v>31.5</v>
      </c>
      <c r="I11" s="24">
        <v>0</v>
      </c>
      <c r="J11" s="24">
        <f t="shared" si="0"/>
        <v>0</v>
      </c>
    </row>
    <row r="12" s="2" customFormat="1" ht="30" customHeight="1" spans="1:10">
      <c r="A12" s="20"/>
      <c r="B12" s="20" t="s">
        <v>32</v>
      </c>
      <c r="C12" s="20"/>
      <c r="D12" s="20"/>
      <c r="E12" s="20"/>
      <c r="F12" s="20" t="s">
        <v>31</v>
      </c>
      <c r="G12" s="27">
        <v>2000</v>
      </c>
      <c r="H12" s="23">
        <v>21</v>
      </c>
      <c r="I12" s="24">
        <v>0</v>
      </c>
      <c r="J12" s="24">
        <f t="shared" si="0"/>
        <v>0</v>
      </c>
    </row>
    <row r="13" ht="88" customHeight="1" spans="1:10">
      <c r="A13" s="30" t="s">
        <v>33</v>
      </c>
      <c r="B13" s="30"/>
      <c r="C13" s="30"/>
      <c r="D13" s="30"/>
      <c r="E13" s="30"/>
      <c r="F13" s="30"/>
      <c r="G13" s="30"/>
      <c r="H13" s="30"/>
      <c r="I13" s="30"/>
      <c r="J13" s="30"/>
    </row>
    <row r="14" ht="40" customHeight="1" spans="1:10">
      <c r="A14" s="31" t="s">
        <v>34</v>
      </c>
      <c r="B14" s="31"/>
      <c r="C14" s="31"/>
      <c r="D14" s="31"/>
      <c r="E14" s="31"/>
      <c r="F14" s="31"/>
      <c r="G14" s="31"/>
      <c r="H14" s="31"/>
      <c r="I14" s="31"/>
      <c r="J14" s="31"/>
    </row>
    <row r="15" ht="40" customHeight="1" spans="1:10">
      <c r="A15" s="31" t="s">
        <v>35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40" customHeight="1" spans="1:10">
      <c r="A16" s="31" t="s">
        <v>36</v>
      </c>
      <c r="B16" s="31"/>
      <c r="C16" s="31"/>
      <c r="D16" s="31"/>
      <c r="E16" s="31"/>
      <c r="F16" s="31"/>
      <c r="G16" s="31"/>
      <c r="H16" s="31"/>
      <c r="I16" s="31"/>
      <c r="J16" s="31"/>
    </row>
  </sheetData>
  <mergeCells count="29">
    <mergeCell ref="A1:J1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A13:J13"/>
    <mergeCell ref="A14:J14"/>
    <mergeCell ref="A15:J15"/>
    <mergeCell ref="A16:J16"/>
    <mergeCell ref="A2:A3"/>
    <mergeCell ref="C2:C3"/>
    <mergeCell ref="E2:E3"/>
    <mergeCell ref="G2:G3"/>
    <mergeCell ref="H2:H3"/>
    <mergeCell ref="I2:J3"/>
  </mergeCells>
  <pageMargins left="0.75" right="0.75" top="1" bottom="1" header="0.5" footer="0.5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地质队案例学习"/>
  <dimension ref="A1:B4"/>
  <sheetViews>
    <sheetView workbookViewId="0">
      <selection activeCell="A1" sqref="A1"/>
    </sheetView>
  </sheetViews>
  <sheetFormatPr defaultColWidth="13.7777777777778" defaultRowHeight="18" customHeight="1" outlineLevelRow="3" outlineLevelCol="1"/>
  <cols>
    <col min="1" max="1" width="14.7777777777778" customWidth="1"/>
    <col min="2" max="2" width="79.7777777777778" customWidth="1"/>
  </cols>
  <sheetData>
    <row r="1" customHeight="1" spans="1:2">
      <c r="B1" t="s">
        <v>37</v>
      </c>
    </row>
    <row r="2" customHeight="1" spans="1:2">
      <c r="A2" t="s">
        <v>38</v>
      </c>
      <c r="B2" s="1" t="s">
        <v>39</v>
      </c>
    </row>
    <row r="3" customHeight="1" spans="1:2">
      <c r="A3" t="s">
        <v>40</v>
      </c>
      <c r="B3" s="1" t="s">
        <v>41</v>
      </c>
    </row>
    <row r="4" customHeight="1" spans="1:2">
      <c r="A4" t="s">
        <v>42</v>
      </c>
      <c r="B4" s="1" t="s">
        <v>43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机械租赁报价</vt:lpstr>
      <vt:lpstr>地质队案例学习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高磊</cp:lastModifiedBy>
  <dcterms:created xsi:type="dcterms:W3CDTF">2024-12-18T13:48:00Z</dcterms:created>
  <dcterms:modified xsi:type="dcterms:W3CDTF">2026-10-12T09:06:30Z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E5DFBD41ACD04C04BC5ED83B61C103C4_13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