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启元南地块\2、合同\1、营销类\44阜阳市启元和樾项目实景示范区包装采购\02招标文件\"/>
    </mc:Choice>
  </mc:AlternateContent>
  <bookViews>
    <workbookView windowWidth="27945" windowHeight="11925"/>
  </bookViews>
  <sheets>
    <sheet name="美陈" sheetId="1" r:id="rId1"/>
  </sheets>
  <definedNames>
    <definedName name="_xlnm.Print_Area" localSheetId="0">美陈!$A$1:$K$9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4" name="ID_BE3E82AF5ABD489AA2F184D2413027B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24500" y="2688590"/>
          <a:ext cx="1343025" cy="140906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8" name="ID_3481EC14A41849CE965C4C36D387E05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537835" y="4436110"/>
          <a:ext cx="1240155" cy="139636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7" name="ID_93274599E35A4A04B03D040F0F9580E6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5631815" y="1602105"/>
          <a:ext cx="1092835" cy="82359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76" name="ID_7D3C35A8C97A415888C876B4AADF9E6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573405" y="2739390"/>
          <a:ext cx="3195320" cy="144526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5" name="ID_A36BB43FD6C34E60AB59A7FCCD4417BB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606425" y="4402455"/>
          <a:ext cx="3385185" cy="172910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" name="ID_C08AA78554A04E04A17B84861317E280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7645400" y="4277995"/>
          <a:ext cx="1345565" cy="178689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" name="ID_60F3D6704177454F85B41D5728152B6D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7327900" y="2696845"/>
          <a:ext cx="1892935" cy="143002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" name="ID_BAC8542CC4B74F3EA39511950E0BA674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7264400" y="1379855"/>
          <a:ext cx="1924050" cy="110426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7" name="ID_D5CF6624EBAB420996F306010BDBB429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688975" y="1400810"/>
          <a:ext cx="3046095" cy="1094740"/>
        </a:xfrm>
        <a:prstGeom prst="rect">
          <a:avLst/>
        </a:prstGeom>
        <a:noFill/>
        <a:ln w="9525">
          <a:noFill/>
        </a:ln>
      </xdr:spPr>
    </xdr:pic>
  </etc:cellImage>
</etc:cellImages>
</file>

<file path=xl/sharedStrings.xml><?xml version="1.0" encoding="utf-8"?>
<sst xmlns="http://schemas.openxmlformats.org/spreadsheetml/2006/main" count="25" uniqueCount="24">
  <si>
    <t>启元和樾展示区包装报价清单</t>
  </si>
  <si>
    <t>序号</t>
  </si>
  <si>
    <t>参考图</t>
  </si>
  <si>
    <t>名称</t>
  </si>
  <si>
    <t>详情单图</t>
  </si>
  <si>
    <t>现场图片</t>
  </si>
  <si>
    <t>详情</t>
  </si>
  <si>
    <t>数量</t>
  </si>
  <si>
    <t>单位</t>
  </si>
  <si>
    <t>不含税综合单价</t>
  </si>
  <si>
    <t>不含税总价</t>
  </si>
  <si>
    <t>备注</t>
  </si>
  <si>
    <t>座椅软包</t>
  </si>
  <si>
    <t>户外防水坐垫
420*1600*10厚50mm
420*850*10厚50mm</t>
  </si>
  <si>
    <t>项</t>
  </si>
  <si>
    <t>水景装饰</t>
  </si>
  <si>
    <t>玻璃钢雕塑3000*1050</t>
  </si>
  <si>
    <t>井盖装饰</t>
  </si>
  <si>
    <t>彩绘井盖</t>
  </si>
  <si>
    <t>个</t>
  </si>
  <si>
    <t>小计</t>
  </si>
  <si>
    <t>税费</t>
  </si>
  <si>
    <t>税率暂按6%，由投标单位自行填报</t>
  </si>
  <si>
    <t>共计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</si>
</sst>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7" formatCode="&quot;￥&quot;#,##0.00;&quot;￥&quot;\-#,##0.00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￥&quot;#,##0.00_);[Red]\(&quot;￥&quot;#,##0.00\)"/>
    <numFmt numFmtId="177" formatCode="0.00_);[Red]\(0.00\)"/>
  </numFmts>
  <fonts count="28">
    <font>
      <sz val="11"/>
      <color theme="1"/>
      <name val="宋体"/>
      <charset val="134"/>
      <scheme val="minor"/>
    </font>
    <font>
      <sz val="12"/>
      <color rgb="FF000000"/>
      <name val="微软雅黑"/>
      <charset val="134"/>
    </font>
    <font>
      <b/>
      <sz val="36"/>
      <name val="宋体"/>
      <charset val="134"/>
    </font>
    <font>
      <sz val="10"/>
      <color rgb="FF000000"/>
      <name val="微软雅黑"/>
      <charset val="134"/>
    </font>
    <font>
      <sz val="11"/>
      <color rgb="FFFF0000"/>
      <name val="宋体"/>
      <charset val="134"/>
      <scheme val="minor"/>
    </font>
    <font>
      <sz val="10"/>
      <name val="微软雅黑"/>
      <charset val="134"/>
    </font>
    <font>
      <sz val="10"/>
      <color theme="1"/>
      <name val="微软雅黑"/>
      <charset val="134"/>
    </font>
    <font>
      <sz val="10"/>
      <color rgb="FFFF0000"/>
      <name val="微软雅黑"/>
      <charset val="134"/>
    </font>
    <font>
      <b/>
      <sz val="10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5117038483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1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7" applyNumberFormat="0" applyAlignment="0" applyProtection="0">
      <alignment vertical="center"/>
    </xf>
    <xf numFmtId="0" fontId="18" fillId="5" borderId="18" applyNumberFormat="0" applyAlignment="0" applyProtection="0">
      <alignment vertical="center"/>
    </xf>
    <xf numFmtId="0" fontId="19" fillId="5" borderId="17" applyNumberFormat="0" applyAlignment="0" applyProtection="0">
      <alignment vertical="center"/>
    </xf>
    <xf numFmtId="0" fontId="20" fillId="6" borderId="19" applyNumberFormat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76" fontId="6" fillId="0" borderId="4" xfId="0" applyNumberFormat="1" applyFont="1" applyBorder="1" applyAlignment="1">
      <alignment horizontal="center" vertical="center"/>
    </xf>
    <xf numFmtId="7" fontId="5" fillId="0" borderId="4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6" fillId="0" borderId="4" xfId="0" applyFont="1" applyFill="1" applyBorder="1" applyAlignment="1">
      <alignment horizontal="center" vertical="center"/>
    </xf>
    <xf numFmtId="176" fontId="6" fillId="0" borderId="4" xfId="0" applyNumberFormat="1" applyFont="1" applyFill="1" applyBorder="1" applyAlignment="1">
      <alignment horizontal="center" vertical="center"/>
    </xf>
    <xf numFmtId="7" fontId="5" fillId="0" borderId="4" xfId="0" applyNumberFormat="1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3" fillId="0" borderId="6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176" fontId="6" fillId="0" borderId="6" xfId="0" applyNumberFormat="1" applyFont="1" applyFill="1" applyBorder="1" applyAlignment="1">
      <alignment horizontal="center" vertical="center"/>
    </xf>
    <xf numFmtId="7" fontId="5" fillId="0" borderId="6" xfId="0" applyNumberFormat="1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0" fontId="8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176" fontId="6" fillId="0" borderId="7" xfId="0" applyNumberFormat="1" applyFont="1" applyFill="1" applyBorder="1" applyAlignment="1">
      <alignment horizontal="center" vertical="center"/>
    </xf>
    <xf numFmtId="7" fontId="5" fillId="0" borderId="7" xfId="0" applyNumberFormat="1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/>
    </xf>
    <xf numFmtId="177" fontId="8" fillId="0" borderId="4" xfId="0" applyNumberFormat="1" applyFont="1" applyBorder="1" applyAlignment="1">
      <alignment horizontal="center" vertical="center"/>
    </xf>
    <xf numFmtId="9" fontId="5" fillId="0" borderId="4" xfId="3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left" vertical="center"/>
    </xf>
    <xf numFmtId="0" fontId="8" fillId="2" borderId="13" xfId="0" applyFont="1" applyFill="1" applyBorder="1" applyAlignment="1">
      <alignment horizontal="center" vertical="center"/>
    </xf>
    <xf numFmtId="177" fontId="8" fillId="2" borderId="4" xfId="0" applyNumberFormat="1" applyFont="1" applyFill="1" applyBorder="1" applyAlignment="1">
      <alignment horizontal="center" vertical="center"/>
    </xf>
    <xf numFmtId="9" fontId="5" fillId="2" borderId="4" xfId="3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9" Type="http://schemas.openxmlformats.org/officeDocument/2006/relationships/image" Target="media/image9.png"/><Relationship Id="rId8" Type="http://schemas.openxmlformats.org/officeDocument/2006/relationships/image" Target="media/image8.png"/><Relationship Id="rId7" Type="http://schemas.openxmlformats.org/officeDocument/2006/relationships/image" Target="media/image7.png"/><Relationship Id="rId6" Type="http://schemas.openxmlformats.org/officeDocument/2006/relationships/image" Target="media/image6.png"/><Relationship Id="rId5" Type="http://schemas.openxmlformats.org/officeDocument/2006/relationships/image" Target="media/image5.png"/><Relationship Id="rId4" Type="http://schemas.openxmlformats.org/officeDocument/2006/relationships/image" Target="media/image4.png"/><Relationship Id="rId3" Type="http://schemas.openxmlformats.org/officeDocument/2006/relationships/image" Target="media/image3.png"/><Relationship Id="rId2" Type="http://schemas.openxmlformats.org/officeDocument/2006/relationships/image" Target="media/image2.png"/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A9"/>
  <sheetViews>
    <sheetView tabSelected="1" zoomScale="85" zoomScaleNormal="85" zoomScaleSheetLayoutView="70" workbookViewId="0">
      <pane ySplit="2" topLeftCell="A3" activePane="bottomLeft" state="frozen"/>
      <selection/>
      <selection pane="bottomLeft" activeCell="J9" sqref="J9"/>
    </sheetView>
  </sheetViews>
  <sheetFormatPr defaultColWidth="9" defaultRowHeight="17.25"/>
  <cols>
    <col min="1" max="1" width="6.125" style="2" customWidth="1"/>
    <col min="2" max="2" width="44.2583333333333" style="2" customWidth="1"/>
    <col min="3" max="3" width="11.9083333333333" style="2" customWidth="1"/>
    <col min="4" max="4" width="23.0916666666667" style="2" customWidth="1"/>
    <col min="5" max="5" width="26.9083333333333" style="2" customWidth="1"/>
    <col min="6" max="6" width="16.6166666666667" style="3" customWidth="1"/>
    <col min="7" max="7" width="7.64166666666667" style="2" customWidth="1"/>
    <col min="8" max="8" width="10.125" style="2" customWidth="1"/>
    <col min="9" max="9" width="12.35" style="2" customWidth="1"/>
    <col min="10" max="10" width="16.5083333333333" style="2" customWidth="1"/>
    <col min="11" max="11" width="12.2583333333333" style="2" customWidth="1"/>
    <col min="13" max="13" width="5.375" customWidth="1"/>
    <col min="14" max="14" width="4" customWidth="1"/>
    <col min="15" max="15" width="17" customWidth="1"/>
    <col min="18" max="18" width="29.125" customWidth="1"/>
    <col min="21" max="21" width="11.5416666666667"/>
    <col min="22" max="22" width="17.9333333333333" customWidth="1"/>
  </cols>
  <sheetData>
    <row r="1" ht="62.1" customHeight="1" spans="1:27">
      <c r="A1" s="4" t="s">
        <v>0</v>
      </c>
      <c r="B1" s="5"/>
      <c r="C1" s="5"/>
      <c r="D1" s="5"/>
      <c r="E1" s="5"/>
      <c r="F1" s="6"/>
      <c r="G1" s="5"/>
      <c r="H1" s="5"/>
      <c r="I1" s="5"/>
      <c r="J1" s="5"/>
      <c r="K1" s="7"/>
    </row>
    <row r="2" ht="36.95" customHeight="1" spans="1:2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9" t="s">
        <v>11</v>
      </c>
      <c r="L2" s="10"/>
      <c r="M2" s="10"/>
    </row>
    <row r="3" ht="106" customHeight="1" spans="1:27">
      <c r="A3" s="11">
        <v>1</v>
      </c>
      <c r="B3" s="11" t="str">
        <f>_xlfn.DISPIMG("ID_D5CF6624EBAB420996F306010BDBB429",1)</f>
        <v>=DISPIMG("ID_D5CF6624EBAB420996F306010BDBB429",1)</v>
      </c>
      <c r="C3" s="11" t="s">
        <v>12</v>
      </c>
      <c r="D3" s="12" t="str">
        <f>_xlfn.DISPIMG("ID_93274599E35A4A04B03D040F0F9580E6",1)</f>
        <v>=DISPIMG("ID_93274599E35A4A04B03D040F0F9580E6",1)</v>
      </c>
      <c r="E3" s="12" t="str">
        <f>_xlfn.DISPIMG("ID_BAC8542CC4B74F3EA39511950E0BA674",1)</f>
        <v>=DISPIMG("ID_BAC8542CC4B74F3EA39511950E0BA674",1)</v>
      </c>
      <c r="F3" s="13" t="s">
        <v>13</v>
      </c>
      <c r="G3" s="14">
        <v>2</v>
      </c>
      <c r="H3" s="15" t="s">
        <v>14</v>
      </c>
      <c r="I3" s="16"/>
      <c r="J3" s="17">
        <f>I3*G3</f>
        <v>0</v>
      </c>
      <c r="K3" s="9"/>
      <c r="L3" s="10"/>
      <c r="M3" s="10"/>
    </row>
    <row r="4" ht="127" customHeight="1" spans="1:27">
      <c r="A4" s="18">
        <v>2</v>
      </c>
      <c r="B4" s="19" t="str">
        <f>_xlfn.DISPIMG("ID_7D3C35A8C97A415888C876B4AADF9E67",1)</f>
        <v>=DISPIMG("ID_7D3C35A8C97A415888C876B4AADF9E67",1)</v>
      </c>
      <c r="C4" s="20" t="s">
        <v>15</v>
      </c>
      <c r="D4" s="21" t="str">
        <f>_xlfn.DISPIMG("ID_BE3E82AF5ABD489AA2F184D2413027B4",1)</f>
        <v>=DISPIMG("ID_BE3E82AF5ABD489AA2F184D2413027B4",1)</v>
      </c>
      <c r="E4" s="22" t="str">
        <f>_xlfn.DISPIMG("ID_60F3D6704177454F85B41D5728152B6D",1)</f>
        <v>=DISPIMG("ID_60F3D6704177454F85B41D5728152B6D",1)</v>
      </c>
      <c r="F4" s="23" t="s">
        <v>16</v>
      </c>
      <c r="G4" s="24">
        <v>1</v>
      </c>
      <c r="H4" s="15" t="s">
        <v>14</v>
      </c>
      <c r="I4" s="25"/>
      <c r="J4" s="26">
        <f>G4*I4</f>
        <v>0</v>
      </c>
      <c r="K4" s="27"/>
      <c r="L4" s="10"/>
      <c r="M4" s="10"/>
      <c r="N4" s="28"/>
    </row>
    <row r="5" s="1" customFormat="1" ht="77.1" customHeight="1" spans="1:27">
      <c r="A5" s="29">
        <v>3</v>
      </c>
      <c r="B5" s="30" t="str">
        <f>_xlfn.DISPIMG("ID_A36BB43FD6C34E60AB59A7FCCD4417BB",1)</f>
        <v>=DISPIMG("ID_A36BB43FD6C34E60AB59A7FCCD4417BB",1)</v>
      </c>
      <c r="C5" s="31" t="s">
        <v>17</v>
      </c>
      <c r="D5" s="32" t="str">
        <f>_xlfn.DISPIMG("ID_3481EC14A41849CE965C4C36D387E057",1)</f>
        <v>=DISPIMG("ID_3481EC14A41849CE965C4C36D387E057",1)</v>
      </c>
      <c r="E5" s="32" t="str">
        <f>_xlfn.DISPIMG("ID_C08AA78554A04E04A17B84861317E280",1)</f>
        <v>=DISPIMG("ID_C08AA78554A04E04A17B84861317E280",1)</v>
      </c>
      <c r="F5" s="33" t="s">
        <v>18</v>
      </c>
      <c r="G5" s="34">
        <v>4</v>
      </c>
      <c r="H5" s="35" t="s">
        <v>19</v>
      </c>
      <c r="I5" s="36"/>
      <c r="J5" s="37">
        <f>I5*G5</f>
        <v>0</v>
      </c>
      <c r="K5" s="38"/>
      <c r="AA5"/>
    </row>
    <row r="6" ht="77.1" customHeight="1" spans="1:27">
      <c r="A6" s="39"/>
      <c r="B6" s="40"/>
      <c r="C6" s="41"/>
      <c r="D6" s="42"/>
      <c r="E6" s="42"/>
      <c r="F6" s="43"/>
      <c r="G6" s="44"/>
      <c r="H6" s="45"/>
      <c r="I6" s="46"/>
      <c r="J6" s="47"/>
      <c r="K6" s="48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35.1" customHeight="1" spans="1:27">
      <c r="A7" s="11">
        <v>4</v>
      </c>
      <c r="B7" s="49" t="s">
        <v>20</v>
      </c>
      <c r="C7" s="49"/>
      <c r="D7" s="49"/>
      <c r="E7" s="49"/>
      <c r="F7" s="50"/>
      <c r="G7" s="49"/>
      <c r="H7" s="49"/>
      <c r="I7" s="49"/>
      <c r="J7" s="17">
        <f>SUM(J3:J6)</f>
        <v>0</v>
      </c>
      <c r="K7" s="49"/>
    </row>
    <row r="8" ht="49.5" spans="1:27">
      <c r="A8" s="11">
        <v>9</v>
      </c>
      <c r="B8" s="51" t="s">
        <v>21</v>
      </c>
      <c r="C8" s="51"/>
      <c r="D8" s="51"/>
      <c r="E8" s="51"/>
      <c r="F8" s="52"/>
      <c r="G8" s="51"/>
      <c r="H8" s="51"/>
      <c r="I8" s="51"/>
      <c r="J8" s="53">
        <f>J7*0.06</f>
        <v>0</v>
      </c>
      <c r="K8" s="54" t="s">
        <v>22</v>
      </c>
    </row>
    <row r="9" ht="26" customHeight="1" spans="1:27">
      <c r="A9" s="18"/>
      <c r="B9" s="55" t="s">
        <v>23</v>
      </c>
      <c r="C9" s="56"/>
      <c r="D9" s="56"/>
      <c r="E9" s="56"/>
      <c r="F9" s="57"/>
      <c r="G9" s="56"/>
      <c r="H9" s="56"/>
      <c r="I9" s="58"/>
      <c r="J9" s="59">
        <f>J8+J7</f>
        <v>0</v>
      </c>
      <c r="K9" s="60"/>
    </row>
  </sheetData>
  <mergeCells count="16">
    <mergeCell ref="A1:K1"/>
    <mergeCell ref="B7:I7"/>
    <mergeCell ref="B8:I8"/>
    <mergeCell ref="B9:I9"/>
    <mergeCell ref="A5:A6"/>
    <mergeCell ref="A8:A9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</mergeCells>
  <printOptions horizontalCentered="1"/>
  <pageMargins left="0.393055555555556" right="0.393055555555556" top="0.393055555555556" bottom="0.393055555555556" header="0.5" footer="0.5"/>
  <pageSetup paperSize="9" scale="4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美陈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zhaorujia1</dc:creator>
  <cp:lastModifiedBy>南部之星</cp:lastModifiedBy>
  <dcterms:created xsi:type="dcterms:W3CDTF">2022-03-16T12:37:00Z</dcterms:created>
  <dcterms:modified xsi:type="dcterms:W3CDTF">2026-10-13T06:55:27Z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50E59E63B60A4E3DA3D3F43346ED62E7_13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